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Foulness Financial\"/>
    </mc:Choice>
  </mc:AlternateContent>
  <bookViews>
    <workbookView xWindow="0" yWindow="0" windowWidth="12150" windowHeight="8145"/>
  </bookViews>
  <sheets>
    <sheet name="Sheet1" sheetId="1" r:id="rId1"/>
  </sheets>
  <definedNames>
    <definedName name="_xlnm.Print_Area" localSheetId="0">Sheet1!$A$4:$Z$41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31" i="1"/>
  <c r="M23" i="1"/>
  <c r="N36" i="1"/>
  <c r="N37" i="1" s="1"/>
  <c r="M32" i="1"/>
  <c r="M31" i="1"/>
  <c r="N18" i="1"/>
  <c r="Z36" i="1" l="1"/>
  <c r="Z18" i="1"/>
  <c r="V22" i="1"/>
  <c r="V35" i="1"/>
  <c r="V34" i="1"/>
  <c r="V33" i="1"/>
  <c r="V32" i="1"/>
  <c r="V30" i="1"/>
  <c r="V29" i="1"/>
  <c r="V28" i="1"/>
  <c r="V27" i="1"/>
  <c r="V26" i="1"/>
  <c r="V25" i="1"/>
  <c r="V24" i="1"/>
  <c r="V23" i="1"/>
  <c r="V21" i="1"/>
  <c r="W17" i="1"/>
  <c r="W16" i="1"/>
  <c r="W15" i="1"/>
  <c r="W14" i="1"/>
  <c r="W13" i="1"/>
  <c r="W12" i="1"/>
  <c r="W11" i="1"/>
  <c r="T36" i="1"/>
  <c r="T18" i="1"/>
  <c r="Q36" i="1"/>
  <c r="K36" i="1"/>
  <c r="H36" i="1"/>
  <c r="Q18" i="1"/>
  <c r="K18" i="1"/>
  <c r="H18" i="1"/>
  <c r="Z37" i="1" l="1"/>
  <c r="W18" i="1"/>
  <c r="T37" i="1"/>
  <c r="V31" i="1"/>
  <c r="W36" i="1" s="1"/>
  <c r="W37" i="1" s="1"/>
  <c r="H37" i="1"/>
  <c r="Q37" i="1"/>
  <c r="K37" i="1"/>
</calcChain>
</file>

<file path=xl/sharedStrings.xml><?xml version="1.0" encoding="utf-8"?>
<sst xmlns="http://schemas.openxmlformats.org/spreadsheetml/2006/main" count="82" uniqueCount="48">
  <si>
    <t>Foulness Island Parish Council</t>
  </si>
  <si>
    <t>£</t>
  </si>
  <si>
    <t>Income</t>
  </si>
  <si>
    <t>Precept</t>
  </si>
  <si>
    <t>Burial Ground</t>
  </si>
  <si>
    <t>Sale of Mugs</t>
  </si>
  <si>
    <t>Interest</t>
  </si>
  <si>
    <t>VAT</t>
  </si>
  <si>
    <t>Less Expenditure</t>
  </si>
  <si>
    <t>Salary</t>
  </si>
  <si>
    <t>Subs</t>
  </si>
  <si>
    <t>Insurance</t>
  </si>
  <si>
    <t>Playground Inspection</t>
  </si>
  <si>
    <t>Playground Maintenance</t>
  </si>
  <si>
    <t>Audit Fee</t>
  </si>
  <si>
    <t>Hall Rent</t>
  </si>
  <si>
    <t>Mileage</t>
  </si>
  <si>
    <t>Print, Stationery &amp; Postage</t>
  </si>
  <si>
    <t>Software</t>
  </si>
  <si>
    <t>Donations</t>
  </si>
  <si>
    <t>Net Income</t>
  </si>
  <si>
    <t>CTSG</t>
  </si>
  <si>
    <t>Actual</t>
  </si>
  <si>
    <t>2014/2015</t>
  </si>
  <si>
    <t>2015/2016</t>
  </si>
  <si>
    <t>2016/2017</t>
  </si>
  <si>
    <t>Grant</t>
  </si>
  <si>
    <t>Estimate</t>
  </si>
  <si>
    <t>A</t>
  </si>
  <si>
    <t>B</t>
  </si>
  <si>
    <t>C</t>
  </si>
  <si>
    <t>D</t>
  </si>
  <si>
    <t>Grant Expenditure</t>
  </si>
  <si>
    <t>E</t>
  </si>
  <si>
    <t>12 Months to 31st Mar</t>
  </si>
  <si>
    <t>F</t>
  </si>
  <si>
    <t>Budget</t>
  </si>
  <si>
    <t>2017/18</t>
  </si>
  <si>
    <t>*</t>
  </si>
  <si>
    <t>* 1.99% increase</t>
  </si>
  <si>
    <t>G</t>
  </si>
  <si>
    <t>2017/2018</t>
  </si>
  <si>
    <t>6 Months to 30th Sep</t>
  </si>
  <si>
    <t>6 Months to 31st Mar</t>
  </si>
  <si>
    <t>20176/2018</t>
  </si>
  <si>
    <t>Rents</t>
  </si>
  <si>
    <t>3rd January 2018</t>
  </si>
  <si>
    <t>Budget/Precept for the Year to 31st March,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</si>
</sst>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0" xfId="0" applyNumberFormat="1" applyBorder="1"/>
    <xf numFmtId="0" fontId="2" fillId="0" borderId="0" xfId="0" applyFont="1" applyBorder="1"/>
    <xf numFmtId="43" fontId="3" fillId="0" borderId="0" xfId="0" applyNumberFormat="1" applyFont="1"/>
    <xf numFmtId="0" fontId="4" fillId="0" borderId="0" xfId="0" applyFont="1" applyAlignment="1">
      <alignment horizontal="right"/>
    </xf>
    <xf numFmtId="43" fontId="0" fillId="0" borderId="2" xfId="0" applyNumberFormat="1" applyBorder="1"/>
    <xf numFmtId="0" fontId="0" fillId="0" borderId="0" xfId="0" applyAlignment="1">
      <alignment horizontal="right"/>
    </xf>
    <xf numFmtId="0" fontId="5" fillId="0" borderId="0" xfId="0" applyFont="1"/>
    <xf numFmtId="4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Z41"/>
  <sheetViews>
    <sheetView tabSelected="1" workbookViewId="0">
      <selection activeCell="P14" sqref="P14"/>
    </sheetView>
  </sheetViews>
  <sheetFormatPr defaultRowHeight="15" x14ac:dyDescent="0.25"/>
  <cols>
    <col min="6" max="6" width="3.7109375" customWidth="1"/>
    <col min="7" max="8" width="9.5703125" bestFit="1" customWidth="1"/>
    <col min="9" max="9" width="3.140625" customWidth="1"/>
    <col min="10" max="10" width="10" customWidth="1"/>
    <col min="11" max="11" width="10.7109375" customWidth="1"/>
    <col min="12" max="12" width="3.28515625" customWidth="1"/>
    <col min="13" max="13" width="10" customWidth="1"/>
    <col min="14" max="14" width="10.85546875" customWidth="1"/>
    <col min="15" max="15" width="3.28515625" customWidth="1"/>
    <col min="16" max="16" width="10" customWidth="1"/>
    <col min="17" max="17" width="10.7109375" customWidth="1"/>
    <col min="18" max="18" width="3.85546875" customWidth="1"/>
    <col min="19" max="19" width="10.140625" customWidth="1"/>
    <col min="20" max="20" width="10.85546875" customWidth="1"/>
    <col min="21" max="21" width="4.28515625" customWidth="1"/>
    <col min="22" max="22" width="10.28515625" customWidth="1"/>
    <col min="23" max="23" width="9.5703125" bestFit="1" customWidth="1"/>
    <col min="24" max="24" width="3.5703125" customWidth="1"/>
    <col min="25" max="26" width="9.5703125" bestFit="1" customWidth="1"/>
  </cols>
  <sheetData>
    <row r="4" spans="1:26" x14ac:dyDescent="0.25">
      <c r="A4" s="1" t="s">
        <v>0</v>
      </c>
    </row>
    <row r="5" spans="1:26" x14ac:dyDescent="0.25">
      <c r="A5" s="1" t="s">
        <v>47</v>
      </c>
      <c r="G5" s="2" t="s">
        <v>28</v>
      </c>
      <c r="H5" s="2" t="s">
        <v>28</v>
      </c>
      <c r="I5" s="2"/>
      <c r="J5" s="2" t="s">
        <v>29</v>
      </c>
      <c r="K5" s="2" t="s">
        <v>29</v>
      </c>
      <c r="L5" s="2"/>
      <c r="M5" s="2" t="s">
        <v>30</v>
      </c>
      <c r="N5" s="2" t="s">
        <v>30</v>
      </c>
      <c r="O5" s="2"/>
      <c r="P5" s="2" t="s">
        <v>31</v>
      </c>
      <c r="Q5" s="2" t="s">
        <v>31</v>
      </c>
      <c r="R5" s="2"/>
      <c r="S5" s="2" t="s">
        <v>33</v>
      </c>
      <c r="T5" s="2" t="s">
        <v>33</v>
      </c>
      <c r="U5" s="1"/>
      <c r="V5" s="2" t="s">
        <v>35</v>
      </c>
      <c r="W5" s="2" t="s">
        <v>35</v>
      </c>
      <c r="Y5" s="2" t="s">
        <v>40</v>
      </c>
      <c r="Z5" s="2" t="s">
        <v>40</v>
      </c>
    </row>
    <row r="6" spans="1:26" x14ac:dyDescent="0.25">
      <c r="A6" s="1"/>
      <c r="G6" s="1" t="s">
        <v>22</v>
      </c>
      <c r="J6" s="1" t="s">
        <v>22</v>
      </c>
      <c r="M6" s="1" t="s">
        <v>22</v>
      </c>
      <c r="P6" s="1" t="s">
        <v>22</v>
      </c>
      <c r="S6" s="1" t="s">
        <v>27</v>
      </c>
      <c r="V6" s="1" t="s">
        <v>27</v>
      </c>
      <c r="W6" s="1"/>
      <c r="Y6" s="1" t="s">
        <v>36</v>
      </c>
    </row>
    <row r="7" spans="1:26" x14ac:dyDescent="0.25">
      <c r="A7" s="1"/>
      <c r="G7" s="1" t="s">
        <v>23</v>
      </c>
      <c r="J7" s="1" t="s">
        <v>24</v>
      </c>
      <c r="M7" s="1" t="s">
        <v>25</v>
      </c>
      <c r="P7" s="1" t="s">
        <v>41</v>
      </c>
      <c r="S7" s="1" t="s">
        <v>44</v>
      </c>
      <c r="V7" s="1" t="s">
        <v>37</v>
      </c>
      <c r="W7" s="1"/>
      <c r="Y7" s="1" t="s">
        <v>37</v>
      </c>
    </row>
    <row r="8" spans="1:26" x14ac:dyDescent="0.25">
      <c r="A8" s="1"/>
      <c r="G8" s="1"/>
      <c r="J8" s="1"/>
      <c r="P8" s="1" t="s">
        <v>42</v>
      </c>
      <c r="S8" s="1" t="s">
        <v>43</v>
      </c>
      <c r="V8" s="1" t="s">
        <v>34</v>
      </c>
      <c r="W8" s="1"/>
    </row>
    <row r="9" spans="1:26" x14ac:dyDescent="0.25">
      <c r="F9" s="2"/>
      <c r="G9" s="2" t="s">
        <v>1</v>
      </c>
      <c r="H9" s="2" t="s">
        <v>1</v>
      </c>
      <c r="I9" s="2"/>
      <c r="J9" s="2" t="s">
        <v>1</v>
      </c>
      <c r="K9" s="2" t="s">
        <v>1</v>
      </c>
      <c r="M9" s="2" t="s">
        <v>1</v>
      </c>
      <c r="N9" s="2" t="s">
        <v>1</v>
      </c>
      <c r="P9" s="2" t="s">
        <v>1</v>
      </c>
      <c r="Q9" s="2" t="s">
        <v>1</v>
      </c>
      <c r="S9" s="2" t="s">
        <v>1</v>
      </c>
      <c r="T9" s="2" t="s">
        <v>1</v>
      </c>
      <c r="V9" s="1" t="s">
        <v>1</v>
      </c>
      <c r="W9" s="2" t="s">
        <v>1</v>
      </c>
      <c r="X9" s="2"/>
      <c r="Y9" s="2" t="s">
        <v>1</v>
      </c>
      <c r="Z9" s="2" t="s">
        <v>1</v>
      </c>
    </row>
    <row r="10" spans="1:26" x14ac:dyDescent="0.25">
      <c r="B10" s="3" t="s">
        <v>2</v>
      </c>
    </row>
    <row r="11" spans="1:26" x14ac:dyDescent="0.25">
      <c r="C11" s="12" t="s">
        <v>3</v>
      </c>
      <c r="F11" s="4"/>
      <c r="H11" s="4">
        <v>2392</v>
      </c>
      <c r="I11" s="4"/>
      <c r="K11" s="4">
        <v>2438</v>
      </c>
      <c r="N11" s="4">
        <v>2487</v>
      </c>
      <c r="Q11" s="4">
        <v>2538</v>
      </c>
      <c r="T11" s="4">
        <v>0</v>
      </c>
      <c r="W11" s="4">
        <f>Q11+T11</f>
        <v>2538</v>
      </c>
      <c r="Y11" s="11" t="s">
        <v>38</v>
      </c>
      <c r="Z11" s="13">
        <v>2588.5</v>
      </c>
    </row>
    <row r="12" spans="1:26" x14ac:dyDescent="0.25">
      <c r="C12" t="s">
        <v>21</v>
      </c>
      <c r="F12" s="4"/>
      <c r="H12" s="4">
        <v>360</v>
      </c>
      <c r="I12" s="4"/>
      <c r="K12" s="4">
        <v>290</v>
      </c>
      <c r="N12" s="4">
        <v>178</v>
      </c>
      <c r="Q12" s="4">
        <v>136</v>
      </c>
      <c r="T12" s="4">
        <v>0</v>
      </c>
      <c r="W12" s="4">
        <f t="shared" ref="W12:W17" si="0">Q12+T12</f>
        <v>136</v>
      </c>
      <c r="Z12" s="4">
        <v>136</v>
      </c>
    </row>
    <row r="13" spans="1:26" x14ac:dyDescent="0.25">
      <c r="C13" t="s">
        <v>4</v>
      </c>
      <c r="F13" s="4"/>
      <c r="H13" s="4">
        <v>1555</v>
      </c>
      <c r="I13" s="4"/>
      <c r="K13" s="4">
        <v>135</v>
      </c>
      <c r="N13" s="4">
        <v>380</v>
      </c>
      <c r="Q13" s="4">
        <v>0</v>
      </c>
      <c r="T13" s="4">
        <v>0</v>
      </c>
      <c r="W13" s="4">
        <f t="shared" si="0"/>
        <v>0</v>
      </c>
      <c r="Z13" s="4">
        <v>350</v>
      </c>
    </row>
    <row r="14" spans="1:26" x14ac:dyDescent="0.25">
      <c r="C14" t="s">
        <v>5</v>
      </c>
      <c r="F14" s="4"/>
      <c r="H14" s="4">
        <v>36</v>
      </c>
      <c r="I14" s="4"/>
      <c r="K14" s="4">
        <v>20</v>
      </c>
      <c r="N14" s="4">
        <v>28</v>
      </c>
      <c r="Q14" s="4">
        <v>12</v>
      </c>
      <c r="T14" s="4">
        <v>0</v>
      </c>
      <c r="W14" s="4">
        <f t="shared" si="0"/>
        <v>12</v>
      </c>
      <c r="Z14" s="4">
        <v>10</v>
      </c>
    </row>
    <row r="15" spans="1:26" x14ac:dyDescent="0.25">
      <c r="C15" t="s">
        <v>6</v>
      </c>
      <c r="F15" s="4"/>
      <c r="H15" s="4">
        <v>5.92</v>
      </c>
      <c r="I15" s="4"/>
      <c r="K15" s="4">
        <v>2</v>
      </c>
      <c r="N15" s="4">
        <v>0.36</v>
      </c>
      <c r="Q15" s="4">
        <v>0</v>
      </c>
      <c r="T15" s="4">
        <v>0</v>
      </c>
      <c r="W15" s="4">
        <f t="shared" si="0"/>
        <v>0</v>
      </c>
      <c r="Z15" s="4">
        <v>0</v>
      </c>
    </row>
    <row r="16" spans="1:26" x14ac:dyDescent="0.25">
      <c r="C16" t="s">
        <v>26</v>
      </c>
      <c r="F16" s="4"/>
      <c r="H16" s="4">
        <v>0</v>
      </c>
      <c r="I16" s="4"/>
      <c r="K16" s="4">
        <v>0</v>
      </c>
      <c r="N16" s="4">
        <v>1948.22</v>
      </c>
      <c r="Q16" s="4">
        <v>0</v>
      </c>
      <c r="T16" s="4">
        <v>0</v>
      </c>
      <c r="W16" s="4">
        <f t="shared" si="0"/>
        <v>0</v>
      </c>
      <c r="Z16" s="4">
        <v>0</v>
      </c>
    </row>
    <row r="17" spans="2:26" x14ac:dyDescent="0.25">
      <c r="C17" t="s">
        <v>7</v>
      </c>
      <c r="F17" s="6"/>
      <c r="H17" s="5">
        <v>0</v>
      </c>
      <c r="I17" s="6"/>
      <c r="K17" s="5">
        <v>118.1</v>
      </c>
      <c r="N17" s="5">
        <v>139.05000000000001</v>
      </c>
      <c r="Q17" s="5">
        <v>0</v>
      </c>
      <c r="T17" s="5">
        <v>358.61</v>
      </c>
      <c r="W17" s="5">
        <f t="shared" si="0"/>
        <v>358.61</v>
      </c>
      <c r="Z17" s="5">
        <v>100</v>
      </c>
    </row>
    <row r="18" spans="2:26" x14ac:dyDescent="0.25">
      <c r="F18" s="4"/>
      <c r="H18" s="4">
        <f>SUM(H11:H17)</f>
        <v>4348.92</v>
      </c>
      <c r="I18" s="4"/>
      <c r="K18" s="4">
        <f>SUM(K11:K17)</f>
        <v>3003.1</v>
      </c>
      <c r="N18" s="4">
        <f>SUM(N11:N17)</f>
        <v>5160.63</v>
      </c>
      <c r="Q18" s="4">
        <f>SUM(Q11:Q17)</f>
        <v>2686</v>
      </c>
      <c r="T18" s="4">
        <f>SUM(T11:T17)</f>
        <v>358.61</v>
      </c>
      <c r="W18" s="4">
        <f>SUM(W11:W17)</f>
        <v>3044.61</v>
      </c>
      <c r="Z18" s="4">
        <f>SUM(Z11:Z17)</f>
        <v>3184.5</v>
      </c>
    </row>
    <row r="20" spans="2:26" x14ac:dyDescent="0.25">
      <c r="B20" s="7" t="s">
        <v>8</v>
      </c>
    </row>
    <row r="21" spans="2:26" x14ac:dyDescent="0.25">
      <c r="C21" t="s">
        <v>7</v>
      </c>
      <c r="G21" s="4">
        <v>139.05000000000001</v>
      </c>
      <c r="J21" s="4">
        <v>269.95</v>
      </c>
      <c r="M21" s="4">
        <v>234.64</v>
      </c>
      <c r="P21" s="4">
        <v>116</v>
      </c>
      <c r="S21" s="4">
        <v>0</v>
      </c>
      <c r="V21" s="4">
        <f>P21+S21</f>
        <v>116</v>
      </c>
      <c r="Y21" s="4">
        <v>120</v>
      </c>
    </row>
    <row r="22" spans="2:26" x14ac:dyDescent="0.25">
      <c r="C22" t="s">
        <v>9</v>
      </c>
      <c r="G22" s="4">
        <v>1358.08</v>
      </c>
      <c r="J22" s="4">
        <v>1703.3</v>
      </c>
      <c r="M22" s="4">
        <v>1778.77</v>
      </c>
      <c r="P22" s="4">
        <f>1089.61-165.48</f>
        <v>924.12999999999988</v>
      </c>
      <c r="S22" s="4">
        <v>924.13</v>
      </c>
      <c r="V22" s="4">
        <f>P22+S22</f>
        <v>1848.2599999999998</v>
      </c>
      <c r="Y22" s="4">
        <v>1770</v>
      </c>
    </row>
    <row r="23" spans="2:26" x14ac:dyDescent="0.25">
      <c r="C23" t="s">
        <v>10</v>
      </c>
      <c r="G23" s="4">
        <v>135.77000000000001</v>
      </c>
      <c r="J23" s="4">
        <v>96.34</v>
      </c>
      <c r="M23" s="4">
        <f>63.23+35</f>
        <v>98.22999999999999</v>
      </c>
      <c r="P23" s="4">
        <v>64.2</v>
      </c>
      <c r="S23" s="4">
        <v>0</v>
      </c>
      <c r="V23" s="4">
        <f t="shared" ref="V23:V35" si="1">P23+S23</f>
        <v>64.2</v>
      </c>
      <c r="Y23" s="4">
        <v>75</v>
      </c>
    </row>
    <row r="24" spans="2:26" x14ac:dyDescent="0.25">
      <c r="C24" t="s">
        <v>11</v>
      </c>
      <c r="G24" s="4">
        <v>298.45999999999998</v>
      </c>
      <c r="J24" s="4">
        <v>322.77999999999997</v>
      </c>
      <c r="M24" s="4">
        <v>336.37</v>
      </c>
      <c r="P24" s="4">
        <v>344.46</v>
      </c>
      <c r="S24" s="4">
        <v>0</v>
      </c>
      <c r="V24" s="4">
        <f t="shared" si="1"/>
        <v>344.46</v>
      </c>
      <c r="Y24" s="4">
        <v>355</v>
      </c>
    </row>
    <row r="25" spans="2:26" x14ac:dyDescent="0.25">
      <c r="C25" t="s">
        <v>4</v>
      </c>
      <c r="G25" s="4">
        <v>300</v>
      </c>
      <c r="J25" s="4">
        <v>785.75</v>
      </c>
      <c r="M25" s="4">
        <v>0</v>
      </c>
      <c r="P25" s="4">
        <v>388.5</v>
      </c>
      <c r="S25" s="4">
        <v>50</v>
      </c>
      <c r="V25" s="4">
        <f t="shared" si="1"/>
        <v>438.5</v>
      </c>
      <c r="Y25" s="4">
        <v>600</v>
      </c>
    </row>
    <row r="26" spans="2:26" x14ac:dyDescent="0.25">
      <c r="C26" t="s">
        <v>12</v>
      </c>
      <c r="G26" s="4">
        <v>65</v>
      </c>
      <c r="J26" s="4">
        <v>78</v>
      </c>
      <c r="M26" s="4">
        <v>66.5</v>
      </c>
      <c r="P26" s="4">
        <v>0</v>
      </c>
      <c r="S26" s="4">
        <v>75</v>
      </c>
      <c r="V26" s="4">
        <f t="shared" si="1"/>
        <v>75</v>
      </c>
      <c r="Y26" s="4">
        <v>80</v>
      </c>
    </row>
    <row r="27" spans="2:26" x14ac:dyDescent="0.25">
      <c r="C27" t="s">
        <v>13</v>
      </c>
      <c r="G27" s="4">
        <v>0</v>
      </c>
      <c r="J27" s="4">
        <v>670</v>
      </c>
      <c r="M27" s="4">
        <v>500</v>
      </c>
      <c r="P27" s="4">
        <v>106.5</v>
      </c>
      <c r="S27" s="4">
        <v>100</v>
      </c>
      <c r="V27" s="4">
        <f t="shared" si="1"/>
        <v>206.5</v>
      </c>
      <c r="Y27" s="4">
        <v>220</v>
      </c>
    </row>
    <row r="28" spans="2:26" x14ac:dyDescent="0.25">
      <c r="C28" t="s">
        <v>14</v>
      </c>
      <c r="G28" s="4">
        <v>105</v>
      </c>
      <c r="J28" s="4">
        <v>110</v>
      </c>
      <c r="M28" s="4">
        <v>120</v>
      </c>
      <c r="P28" s="4">
        <v>125</v>
      </c>
      <c r="S28" s="4">
        <v>0</v>
      </c>
      <c r="V28" s="4">
        <f t="shared" si="1"/>
        <v>125</v>
      </c>
      <c r="Y28" s="4">
        <v>130</v>
      </c>
    </row>
    <row r="29" spans="2:26" x14ac:dyDescent="0.25">
      <c r="C29" t="s">
        <v>45</v>
      </c>
      <c r="G29" s="4">
        <v>130</v>
      </c>
      <c r="J29" s="4">
        <v>690</v>
      </c>
      <c r="M29" s="4">
        <v>270</v>
      </c>
      <c r="P29" s="4">
        <v>140</v>
      </c>
      <c r="S29" s="4">
        <v>170</v>
      </c>
      <c r="V29" s="4">
        <f t="shared" si="1"/>
        <v>310</v>
      </c>
      <c r="Y29" s="4">
        <v>380</v>
      </c>
    </row>
    <row r="30" spans="2:26" x14ac:dyDescent="0.25">
      <c r="C30" t="s">
        <v>15</v>
      </c>
      <c r="G30" s="4">
        <v>0</v>
      </c>
      <c r="J30" s="4">
        <v>0</v>
      </c>
      <c r="M30" s="4">
        <v>0</v>
      </c>
      <c r="P30" s="4">
        <v>0</v>
      </c>
      <c r="S30" s="4">
        <v>0</v>
      </c>
      <c r="V30" s="4">
        <f t="shared" si="1"/>
        <v>0</v>
      </c>
      <c r="Y30" s="4">
        <v>0</v>
      </c>
    </row>
    <row r="31" spans="2:26" x14ac:dyDescent="0.25">
      <c r="C31" t="s">
        <v>16</v>
      </c>
      <c r="G31" s="4">
        <v>64.75</v>
      </c>
      <c r="J31" s="4">
        <v>219.4</v>
      </c>
      <c r="M31" s="4">
        <f>89.6+2.2</f>
        <v>91.8</v>
      </c>
      <c r="P31" s="4">
        <f>79.2</f>
        <v>79.2</v>
      </c>
      <c r="S31" s="4">
        <v>0</v>
      </c>
      <c r="V31" s="4">
        <f t="shared" si="1"/>
        <v>79.2</v>
      </c>
      <c r="Y31" s="4">
        <v>120</v>
      </c>
    </row>
    <row r="32" spans="2:26" x14ac:dyDescent="0.25">
      <c r="C32" t="s">
        <v>17</v>
      </c>
      <c r="G32" s="4">
        <v>138.15</v>
      </c>
      <c r="J32" s="4">
        <v>157.41999999999999</v>
      </c>
      <c r="M32" s="4">
        <f>15.15</f>
        <v>15.15</v>
      </c>
      <c r="P32" s="4">
        <v>6.15</v>
      </c>
      <c r="S32" s="4">
        <v>0</v>
      </c>
      <c r="V32" s="4">
        <f t="shared" si="1"/>
        <v>6.15</v>
      </c>
      <c r="Y32" s="4">
        <v>20</v>
      </c>
    </row>
    <row r="33" spans="1:26" x14ac:dyDescent="0.25">
      <c r="C33" t="s">
        <v>18</v>
      </c>
      <c r="G33" s="4">
        <v>83.15</v>
      </c>
      <c r="J33" s="4">
        <v>0</v>
      </c>
      <c r="M33" s="4">
        <v>0</v>
      </c>
      <c r="P33" s="4">
        <v>0</v>
      </c>
      <c r="S33" s="4">
        <v>0</v>
      </c>
      <c r="V33" s="4">
        <f t="shared" si="1"/>
        <v>0</v>
      </c>
      <c r="Y33" s="4">
        <v>0</v>
      </c>
    </row>
    <row r="34" spans="1:26" x14ac:dyDescent="0.25">
      <c r="C34" t="s">
        <v>32</v>
      </c>
      <c r="G34" s="4">
        <v>0</v>
      </c>
      <c r="J34" s="4">
        <v>0</v>
      </c>
      <c r="M34" s="4">
        <v>991.28</v>
      </c>
      <c r="P34" s="4">
        <v>165.48</v>
      </c>
      <c r="S34" s="4">
        <v>0</v>
      </c>
      <c r="V34" s="4">
        <f t="shared" si="1"/>
        <v>165.48</v>
      </c>
      <c r="Y34" s="4">
        <v>165.48</v>
      </c>
    </row>
    <row r="35" spans="1:26" ht="17.25" x14ac:dyDescent="0.4">
      <c r="C35" t="s">
        <v>19</v>
      </c>
      <c r="G35" s="5">
        <v>0</v>
      </c>
      <c r="J35" s="8">
        <v>75</v>
      </c>
      <c r="M35" s="5">
        <v>165</v>
      </c>
      <c r="P35" s="8">
        <v>0</v>
      </c>
      <c r="S35" s="5">
        <v>50</v>
      </c>
      <c r="V35" s="5">
        <f t="shared" si="1"/>
        <v>50</v>
      </c>
      <c r="Y35" s="5">
        <v>50</v>
      </c>
    </row>
    <row r="36" spans="1:26" x14ac:dyDescent="0.25">
      <c r="F36" s="6"/>
      <c r="H36" s="5">
        <f>SUM(G21:G35)</f>
        <v>2817.41</v>
      </c>
      <c r="I36" s="6"/>
      <c r="K36" s="5">
        <f>SUM(J21:J35)</f>
        <v>5177.9399999999996</v>
      </c>
      <c r="N36" s="5">
        <f>SUM(M21:M35)</f>
        <v>4667.74</v>
      </c>
      <c r="Q36" s="5">
        <f>SUM(P21:P35)</f>
        <v>2459.62</v>
      </c>
      <c r="T36" s="5">
        <f>SUM(S21:S35)</f>
        <v>1369.13</v>
      </c>
      <c r="W36" s="5">
        <f>SUM(V21:V35)</f>
        <v>3828.7499999999995</v>
      </c>
      <c r="Z36" s="5">
        <f>SUM(Y21:Y35)</f>
        <v>4085.48</v>
      </c>
    </row>
    <row r="37" spans="1:26" ht="15.75" thickBot="1" x14ac:dyDescent="0.3">
      <c r="B37" t="s">
        <v>20</v>
      </c>
      <c r="F37" s="6"/>
      <c r="G37" s="9" t="s">
        <v>1</v>
      </c>
      <c r="H37" s="10">
        <f>H18-H36</f>
        <v>1531.5100000000002</v>
      </c>
      <c r="I37" s="6"/>
      <c r="J37" s="9" t="s">
        <v>1</v>
      </c>
      <c r="K37" s="10">
        <f>K18-K36</f>
        <v>-2174.8399999999997</v>
      </c>
      <c r="M37" s="9" t="s">
        <v>1</v>
      </c>
      <c r="N37" s="10">
        <f>N18-N36</f>
        <v>492.89000000000033</v>
      </c>
      <c r="P37" s="9" t="s">
        <v>1</v>
      </c>
      <c r="Q37" s="10">
        <f>Q18-Q36</f>
        <v>226.38000000000011</v>
      </c>
      <c r="S37" s="9" t="s">
        <v>1</v>
      </c>
      <c r="T37" s="10">
        <f>T18-T36</f>
        <v>-1010.5200000000001</v>
      </c>
      <c r="V37" s="9" t="s">
        <v>1</v>
      </c>
      <c r="W37" s="10">
        <f>W18-W36</f>
        <v>-784.13999999999942</v>
      </c>
      <c r="Y37" s="9" t="s">
        <v>1</v>
      </c>
      <c r="Z37" s="10">
        <f>Z18-Z36</f>
        <v>-900.98</v>
      </c>
    </row>
    <row r="38" spans="1:26" ht="15.75" thickTop="1" x14ac:dyDescent="0.25"/>
    <row r="39" spans="1:26" x14ac:dyDescent="0.25">
      <c r="A39" t="s">
        <v>39</v>
      </c>
    </row>
    <row r="41" spans="1:26" x14ac:dyDescent="0.25">
      <c r="A41" t="s">
        <v>46</v>
      </c>
    </row>
  </sheetData>
  <pageMargins left="0.7" right="0.7" top="0.75" bottom="0.75" header="0.3" footer="0.3"/>
  <pageSetup paperSize="8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Watson</dc:creator>
  <cp:lastModifiedBy>John Watson</cp:lastModifiedBy>
  <cp:lastPrinted>2018-01-03T17:32:02Z</cp:lastPrinted>
  <dcterms:created xsi:type="dcterms:W3CDTF">2017-01-11T11:32:23Z</dcterms:created>
  <dcterms:modified xsi:type="dcterms:W3CDTF">2018-01-03T17:39:45Z</dcterms:modified>
</cp:coreProperties>
</file>